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'3кв'!$A$1:$E$48</definedName>
    <definedName name="_xlnm.Print_Area" localSheetId="3">'4кв'!$A$1:$E$48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20" i="30" l="1"/>
  <c r="C18" i="30"/>
  <c r="C14" i="30"/>
  <c r="C17" i="30"/>
  <c r="C15" i="30" s="1"/>
  <c r="C12" i="30"/>
  <c r="C13" i="30"/>
  <c r="C11" i="30"/>
  <c r="C8" i="30"/>
  <c r="C6" i="30"/>
  <c r="C26" i="30"/>
  <c r="C9" i="30"/>
  <c r="C21" i="30" l="1"/>
  <c r="B44" i="29" l="1"/>
  <c r="E23" i="29"/>
  <c r="E22" i="29"/>
  <c r="E26" i="29" s="1"/>
  <c r="B47" i="29" s="1"/>
  <c r="B48" i="29" l="1"/>
  <c r="B44" i="28"/>
  <c r="E23" i="28"/>
  <c r="E26" i="28" s="1"/>
  <c r="B47" i="28" s="1"/>
  <c r="E22" i="28"/>
  <c r="B48" i="28" l="1"/>
  <c r="E28" i="27"/>
  <c r="B46" i="27"/>
  <c r="E25" i="27" l="1"/>
  <c r="E23" i="27"/>
  <c r="E22" i="27"/>
  <c r="B49" i="27" s="1"/>
  <c r="B50" i="27" s="1"/>
  <c r="E23" i="26" l="1"/>
  <c r="E22" i="26"/>
  <c r="E27" i="26" s="1"/>
  <c r="B48" i="26" s="1"/>
  <c r="B49" i="26" l="1"/>
</calcChain>
</file>

<file path=xl/sharedStrings.xml><?xml version="1.0" encoding="utf-8"?>
<sst xmlns="http://schemas.openxmlformats.org/spreadsheetml/2006/main" count="254" uniqueCount="96">
  <si>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</si>
  <si>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</si>
  <si>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</si>
  <si>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</si>
  <si>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</si>
  <si>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</si>
  <si>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</si>
  <si>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</si>
  <si>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</si>
  <si>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</si>
  <si>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</si>
  <si>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</si>
  <si>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</si>
  <si>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</si>
  <si>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</si>
  <si>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</si>
  <si>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</si>
  <si>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</si>
  <si>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</si>
  <si>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</si>
  <si>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</si>
  <si>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</si>
  <si>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</si>
  <si>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</si>
  <si>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пос. Молодежный, ул. Славянская,5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</si>
  <si>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Самородиной Людмилы Николаевны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</si>
  <si>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№68 от 01.07.2014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</si>
  <si>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№68  от   01.07.2014г.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</si>
  <si>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п.Молодежный, ул.Славянская,5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</si>
  <si>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</si>
  <si>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</si>
  <si>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</si>
  <si>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</si>
  <si>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Самородиной Л.Н.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</si>
  <si>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</si>
  <si>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</si>
  <si>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</si>
  <si>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- 374,9</t>
  </si>
  <si>
    <t>Работы по содержанию и тек. ремонту</t>
  </si>
  <si>
    <t xml:space="preserve">Общехозяйственные расходы 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</si>
  <si>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</si>
  <si>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</si>
  <si>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</si>
  <si>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Услуги по содержанию многоквартирного дома </t>
  </si>
  <si>
    <t>Предъявлено населению 25811,94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</si>
  <si>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</si>
  <si>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 А.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</si>
  <si>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</si>
  <si>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</si>
  <si>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</si>
  <si>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</si>
  <si>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шестнадцать тысяч сто два рубля 29 копеек.</t>
  </si>
  <si>
    <t>за 2 квартал 2024 года</t>
  </si>
  <si>
    <t>30.06.2024 г.</t>
  </si>
  <si>
    <t>2 квартал</t>
  </si>
  <si>
    <t>май</t>
  </si>
  <si>
    <t>июнь</t>
  </si>
  <si>
    <t>ч/ч</t>
  </si>
  <si>
    <t>Постановка люка на сливную яму (кв.2)</t>
  </si>
  <si>
    <t>Частичный ремонт двух подьездов-смета (кв.2)</t>
  </si>
  <si>
    <t xml:space="preserve">           2. Всего за период с "01" 04 2024 г. по "30" 06 2024 г. выполнено работ (оказано услуг) на общую сумму шестнадцать тысяч сто два рубля 29 копеек.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</si>
  <si>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</si>
  <si>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</si>
  <si>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</si>
  <si>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семнадцать тысяч двести четыре рубля 61 копейка.</t>
  </si>
  <si>
    <t>Предъявлено населению 27723,93</t>
  </si>
  <si>
    <t>за 4 квартал 2024 года</t>
  </si>
  <si>
    <t>31.12.2024 г.</t>
  </si>
  <si>
    <t>4 квартал</t>
  </si>
  <si>
    <t xml:space="preserve">           2. Всего за период с "01" 10 2024 г. по "31" 12 2024 г. выполнено работ (оказано услуг) на общую сумму шестнадцать тысяч девятьсот тридцать семь рублей 98 копеек.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</si>
  <si>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</si>
  <si>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</si>
  <si>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</si>
  <si>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</si>
  <si>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</si>
  <si>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</si>
  <si>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</si>
  <si>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</si>
  <si>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</si>
  <si>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</si>
  <si>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</si>
  <si>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</si>
  <si>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</si>
  <si>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</si>
  <si>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</si>
  <si>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</si>
  <si>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</si>
  <si>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</si>
  <si>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</si>
  <si>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</si>
  <si>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</si>
  <si>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_____________________________________________</t>
  </si>
  <si>
    <t>по ж.д. ул. Славянская, д. 5</t>
  </si>
  <si>
    <t>Начислено всего 107071,74</t>
  </si>
  <si>
    <t>Непредвиденные работы 4 ч/ч</t>
  </si>
  <si>
    <t xml:space="preserve">   * Частичный ремонт двух подьездов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</si>
</sst>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2" zoomScaleSheetLayoutView="100" workbookViewId="0">
      <selection activeCell="A40" sqref="A4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2.2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47</v>
      </c>
      <c r="B3" s="54"/>
      <c r="C3" s="54"/>
      <c r="D3" s="54"/>
      <c r="E3" s="54"/>
    </row>
    <row r="4" spans="1:5" s="1" customFormat="1" ht="15.75" x14ac:dyDescent="0.25">
      <c r="A4" s="5" t="s">
        <v>13</v>
      </c>
      <c r="B4" s="20"/>
      <c r="C4" s="20"/>
      <c r="D4" s="25"/>
      <c r="E4" s="24" t="s">
        <v>48</v>
      </c>
    </row>
    <row r="5" spans="1:5" x14ac:dyDescent="0.25">
      <c r="A5" s="23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55" t="s">
        <v>24</v>
      </c>
      <c r="B7" s="55"/>
      <c r="C7" s="55"/>
      <c r="D7" s="55"/>
      <c r="E7" s="55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4" t="s">
        <v>25</v>
      </c>
      <c r="B9" s="44"/>
      <c r="C9" s="44"/>
      <c r="D9" s="44"/>
      <c r="E9" s="44"/>
    </row>
    <row r="10" spans="1:5" ht="25.5" customHeight="1" x14ac:dyDescent="0.25">
      <c r="A10" s="48" t="s">
        <v>14</v>
      </c>
      <c r="B10" s="49"/>
      <c r="C10" s="49"/>
      <c r="D10" s="49"/>
      <c r="E10" s="49"/>
    </row>
    <row r="11" spans="1:5" ht="29.25" customHeight="1" x14ac:dyDescent="0.25">
      <c r="A11" s="44" t="s">
        <v>26</v>
      </c>
      <c r="B11" s="44"/>
      <c r="C11" s="44"/>
      <c r="D11" s="44"/>
      <c r="E11" s="44"/>
    </row>
    <row r="12" spans="1:5" x14ac:dyDescent="0.25">
      <c r="A12" s="47" t="s">
        <v>15</v>
      </c>
      <c r="B12" s="50"/>
      <c r="C12" s="50"/>
      <c r="D12" s="50"/>
      <c r="E12" s="50"/>
    </row>
    <row r="13" spans="1:5" x14ac:dyDescent="0.25">
      <c r="A13" s="44" t="s">
        <v>22</v>
      </c>
      <c r="B13" s="44"/>
      <c r="C13" s="44"/>
      <c r="D13" s="44"/>
      <c r="E13" s="44"/>
    </row>
    <row r="14" spans="1:5" ht="11.2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4" t="s">
        <v>45</v>
      </c>
      <c r="B15" s="44"/>
      <c r="C15" s="44"/>
      <c r="D15" s="44"/>
      <c r="E15" s="44"/>
    </row>
    <row r="16" spans="1:5" ht="10.5" customHeight="1" x14ac:dyDescent="0.25">
      <c r="A16" s="47" t="s">
        <v>16</v>
      </c>
      <c r="B16" s="50"/>
      <c r="C16" s="50"/>
      <c r="D16" s="50"/>
      <c r="E16" s="50"/>
    </row>
    <row r="17" spans="1:7" ht="30.75" customHeight="1" x14ac:dyDescent="0.25">
      <c r="A17" s="44" t="s">
        <v>17</v>
      </c>
      <c r="B17" s="44"/>
      <c r="C17" s="44"/>
      <c r="D17" s="44"/>
      <c r="E17" s="44"/>
    </row>
    <row r="18" spans="1:7" ht="63.75" customHeight="1" x14ac:dyDescent="0.25">
      <c r="A18" s="44" t="s">
        <v>27</v>
      </c>
      <c r="B18" s="44"/>
      <c r="C18" s="44"/>
      <c r="D18" s="44"/>
      <c r="E18" s="44"/>
    </row>
    <row r="19" spans="1:7" ht="42.75" customHeight="1" x14ac:dyDescent="0.25">
      <c r="A19" s="42" t="s">
        <v>28</v>
      </c>
      <c r="B19" s="42"/>
      <c r="C19" s="42"/>
      <c r="D19" s="42"/>
      <c r="E19" s="42"/>
    </row>
    <row r="20" spans="1:7" x14ac:dyDescent="0.25">
      <c r="A20" s="42"/>
      <c r="B20" s="42"/>
      <c r="C20" s="42"/>
      <c r="D20" s="42"/>
      <c r="E20" s="42"/>
      <c r="F20" s="2">
        <v>374.9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42</v>
      </c>
      <c r="C22" s="3" t="s">
        <v>4</v>
      </c>
      <c r="D22" s="3">
        <v>9.66</v>
      </c>
      <c r="E22" s="8">
        <f>D22*F20*G20</f>
        <v>10864.601999999999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4903.692</v>
      </c>
    </row>
    <row r="24" spans="1:7" x14ac:dyDescent="0.25">
      <c r="A24" s="7" t="s">
        <v>29</v>
      </c>
      <c r="B24" s="9" t="s">
        <v>40</v>
      </c>
      <c r="C24" s="3" t="s">
        <v>30</v>
      </c>
      <c r="D24" s="19"/>
      <c r="E24" s="8">
        <v>0</v>
      </c>
    </row>
    <row r="25" spans="1:7" s="30" customFormat="1" ht="60" x14ac:dyDescent="0.25">
      <c r="A25" s="26" t="s">
        <v>49</v>
      </c>
      <c r="B25" s="27" t="s">
        <v>50</v>
      </c>
      <c r="C25" s="28" t="s">
        <v>30</v>
      </c>
      <c r="D25" s="28"/>
      <c r="E25" s="29">
        <v>334</v>
      </c>
    </row>
    <row r="26" spans="1:7" x14ac:dyDescent="0.25">
      <c r="A26" s="7"/>
      <c r="B26" s="9"/>
      <c r="C26" s="3"/>
      <c r="D26" s="3"/>
      <c r="E26" s="8"/>
    </row>
    <row r="27" spans="1:7" x14ac:dyDescent="0.25">
      <c r="A27" s="10" t="s">
        <v>31</v>
      </c>
      <c r="B27" s="11"/>
      <c r="C27" s="12"/>
      <c r="D27" s="12"/>
      <c r="E27" s="13">
        <f>SUM(E22:E26)</f>
        <v>16102.293999999998</v>
      </c>
    </row>
    <row r="28" spans="1:7" s="14" customFormat="1" x14ac:dyDescent="0.25">
      <c r="A28" s="2"/>
      <c r="B28" s="2"/>
      <c r="C28" s="2"/>
      <c r="D28" s="2"/>
      <c r="E28" s="2"/>
    </row>
    <row r="29" spans="1:7" ht="34.9" customHeight="1" x14ac:dyDescent="0.25">
      <c r="A29" s="43" t="s">
        <v>51</v>
      </c>
      <c r="B29" s="43"/>
      <c r="C29" s="43"/>
      <c r="D29" s="43"/>
      <c r="E29" s="43"/>
    </row>
    <row r="30" spans="1:7" ht="29.45" customHeight="1" x14ac:dyDescent="0.25">
      <c r="A30" s="44" t="s">
        <v>21</v>
      </c>
      <c r="B30" s="44"/>
      <c r="C30" s="44"/>
      <c r="D30" s="44"/>
      <c r="E30" s="44"/>
    </row>
    <row r="31" spans="1:7" ht="13.15" customHeight="1" x14ac:dyDescent="0.25">
      <c r="A31" s="44" t="s">
        <v>20</v>
      </c>
      <c r="B31" s="44"/>
      <c r="C31" s="44"/>
      <c r="D31" s="44"/>
      <c r="E31" s="44"/>
    </row>
    <row r="32" spans="1:7" ht="33.75" customHeight="1" x14ac:dyDescent="0.25">
      <c r="A32" s="44" t="s">
        <v>32</v>
      </c>
      <c r="B32" s="44"/>
      <c r="C32" s="44"/>
      <c r="D32" s="44"/>
      <c r="E32" s="44"/>
    </row>
    <row r="33" spans="1:5" ht="28.5" customHeight="1" x14ac:dyDescent="0.25">
      <c r="A33" s="44" t="s">
        <v>18</v>
      </c>
      <c r="B33" s="44"/>
      <c r="C33" s="44"/>
      <c r="D33" s="44"/>
      <c r="E33" s="44"/>
    </row>
    <row r="34" spans="1:5" x14ac:dyDescent="0.25">
      <c r="A34" s="45" t="s">
        <v>5</v>
      </c>
      <c r="B34" s="45"/>
      <c r="C34" s="45"/>
      <c r="D34" s="45"/>
      <c r="E34" s="45"/>
    </row>
    <row r="35" spans="1:5" x14ac:dyDescent="0.25">
      <c r="A35" s="44" t="s">
        <v>18</v>
      </c>
      <c r="B35" s="44"/>
      <c r="C35" s="44"/>
      <c r="D35" s="44"/>
      <c r="E35" s="44"/>
    </row>
    <row r="36" spans="1:5" x14ac:dyDescent="0.25">
      <c r="A36" s="46" t="s">
        <v>46</v>
      </c>
      <c r="B36" s="46"/>
      <c r="C36" s="46"/>
      <c r="D36" s="46"/>
      <c r="E36" s="46"/>
    </row>
    <row r="37" spans="1:5" x14ac:dyDescent="0.25">
      <c r="B37" s="41" t="s">
        <v>19</v>
      </c>
      <c r="C37" s="41"/>
      <c r="D37" s="41"/>
      <c r="E37" s="6" t="s">
        <v>6</v>
      </c>
    </row>
    <row r="38" spans="1:5" x14ac:dyDescent="0.25">
      <c r="A38" s="22"/>
      <c r="B38" s="22"/>
      <c r="C38" s="22"/>
      <c r="D38" s="22"/>
      <c r="E38" s="22"/>
    </row>
    <row r="39" spans="1:5" x14ac:dyDescent="0.25">
      <c r="A39" s="46" t="s">
        <v>33</v>
      </c>
      <c r="B39" s="46"/>
      <c r="C39" s="46"/>
      <c r="D39" s="46"/>
      <c r="E39" s="46"/>
    </row>
    <row r="40" spans="1:5" x14ac:dyDescent="0.25">
      <c r="B40" s="41" t="s">
        <v>19</v>
      </c>
      <c r="C40" s="41"/>
      <c r="D40" s="41"/>
      <c r="E40" s="6" t="s">
        <v>6</v>
      </c>
    </row>
    <row r="43" spans="1:5" x14ac:dyDescent="0.25">
      <c r="A43" s="2" t="s">
        <v>37</v>
      </c>
    </row>
    <row r="44" spans="1:5" x14ac:dyDescent="0.25">
      <c r="A44" s="14" t="s">
        <v>34</v>
      </c>
    </row>
    <row r="45" spans="1:5" x14ac:dyDescent="0.25">
      <c r="A45" s="2" t="s">
        <v>41</v>
      </c>
      <c r="B45" s="15">
        <v>52626.12</v>
      </c>
    </row>
    <row r="46" spans="1:5" ht="17.25" customHeight="1" x14ac:dyDescent="0.25">
      <c r="A46" s="21" t="s">
        <v>44</v>
      </c>
      <c r="B46" s="16"/>
    </row>
    <row r="47" spans="1:5" x14ac:dyDescent="0.25">
      <c r="A47" s="2" t="s">
        <v>35</v>
      </c>
      <c r="B47" s="17">
        <v>25811.94</v>
      </c>
    </row>
    <row r="48" spans="1:5" ht="30" x14ac:dyDescent="0.25">
      <c r="A48" s="21" t="s">
        <v>38</v>
      </c>
      <c r="B48" s="17">
        <f>E27</f>
        <v>16102.293999999998</v>
      </c>
    </row>
    <row r="49" spans="1:2" x14ac:dyDescent="0.25">
      <c r="A49" s="14" t="s">
        <v>36</v>
      </c>
      <c r="B49" s="15">
        <f>B45+B47-B48</f>
        <v>62335.766000000003</v>
      </c>
    </row>
    <row r="51" spans="1:2" x14ac:dyDescent="0.25">
      <c r="B51" s="2">
        <v>52626.12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0" zoomScaleSheetLayoutView="100" workbookViewId="0">
      <selection activeCell="D26" sqref="D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2.2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52</v>
      </c>
      <c r="B3" s="54"/>
      <c r="C3" s="54"/>
      <c r="D3" s="54"/>
      <c r="E3" s="54"/>
    </row>
    <row r="4" spans="1:5" s="1" customFormat="1" ht="15.75" x14ac:dyDescent="0.25">
      <c r="A4" s="5" t="s">
        <v>13</v>
      </c>
      <c r="B4" s="20"/>
      <c r="C4" s="20"/>
      <c r="D4" s="25"/>
      <c r="E4" s="24" t="s">
        <v>53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55" t="s">
        <v>24</v>
      </c>
      <c r="B7" s="55"/>
      <c r="C7" s="55"/>
      <c r="D7" s="55"/>
      <c r="E7" s="55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4" t="s">
        <v>25</v>
      </c>
      <c r="B9" s="44"/>
      <c r="C9" s="44"/>
      <c r="D9" s="44"/>
      <c r="E9" s="44"/>
    </row>
    <row r="10" spans="1:5" ht="25.5" customHeight="1" x14ac:dyDescent="0.25">
      <c r="A10" s="48" t="s">
        <v>14</v>
      </c>
      <c r="B10" s="49"/>
      <c r="C10" s="49"/>
      <c r="D10" s="49"/>
      <c r="E10" s="49"/>
    </row>
    <row r="11" spans="1:5" ht="29.25" customHeight="1" x14ac:dyDescent="0.25">
      <c r="A11" s="44" t="s">
        <v>26</v>
      </c>
      <c r="B11" s="44"/>
      <c r="C11" s="44"/>
      <c r="D11" s="44"/>
      <c r="E11" s="44"/>
    </row>
    <row r="12" spans="1:5" x14ac:dyDescent="0.25">
      <c r="A12" s="47" t="s">
        <v>15</v>
      </c>
      <c r="B12" s="50"/>
      <c r="C12" s="50"/>
      <c r="D12" s="50"/>
      <c r="E12" s="50"/>
    </row>
    <row r="13" spans="1:5" x14ac:dyDescent="0.25">
      <c r="A13" s="44" t="s">
        <v>22</v>
      </c>
      <c r="B13" s="44"/>
      <c r="C13" s="44"/>
      <c r="D13" s="44"/>
      <c r="E13" s="44"/>
    </row>
    <row r="14" spans="1:5" ht="11.2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4" t="s">
        <v>45</v>
      </c>
      <c r="B15" s="44"/>
      <c r="C15" s="44"/>
      <c r="D15" s="44"/>
      <c r="E15" s="44"/>
    </row>
    <row r="16" spans="1:5" ht="10.5" customHeight="1" x14ac:dyDescent="0.25">
      <c r="A16" s="47" t="s">
        <v>16</v>
      </c>
      <c r="B16" s="50"/>
      <c r="C16" s="50"/>
      <c r="D16" s="50"/>
      <c r="E16" s="50"/>
    </row>
    <row r="17" spans="1:7" ht="30.75" customHeight="1" x14ac:dyDescent="0.25">
      <c r="A17" s="44" t="s">
        <v>17</v>
      </c>
      <c r="B17" s="44"/>
      <c r="C17" s="44"/>
      <c r="D17" s="44"/>
      <c r="E17" s="44"/>
    </row>
    <row r="18" spans="1:7" ht="63.75" customHeight="1" x14ac:dyDescent="0.25">
      <c r="A18" s="44" t="s">
        <v>27</v>
      </c>
      <c r="B18" s="44"/>
      <c r="C18" s="44"/>
      <c r="D18" s="44"/>
      <c r="E18" s="44"/>
    </row>
    <row r="19" spans="1:7" ht="42.75" customHeight="1" x14ac:dyDescent="0.25">
      <c r="A19" s="42" t="s">
        <v>28</v>
      </c>
      <c r="B19" s="42"/>
      <c r="C19" s="42"/>
      <c r="D19" s="42"/>
      <c r="E19" s="42"/>
    </row>
    <row r="20" spans="1:7" x14ac:dyDescent="0.25">
      <c r="A20" s="42"/>
      <c r="B20" s="42"/>
      <c r="C20" s="42"/>
      <c r="D20" s="42"/>
      <c r="E20" s="42"/>
      <c r="F20" s="2">
        <v>374.9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42</v>
      </c>
      <c r="C22" s="3" t="s">
        <v>4</v>
      </c>
      <c r="D22" s="3">
        <v>9.66</v>
      </c>
      <c r="E22" s="8">
        <f>D22*F20*G20</f>
        <v>10864.601999999999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4903.692</v>
      </c>
    </row>
    <row r="24" spans="1:7" x14ac:dyDescent="0.25">
      <c r="A24" s="7" t="s">
        <v>29</v>
      </c>
      <c r="B24" s="9" t="s">
        <v>54</v>
      </c>
      <c r="C24" s="3" t="s">
        <v>30</v>
      </c>
      <c r="D24" s="19"/>
      <c r="E24" s="8">
        <v>731.41</v>
      </c>
    </row>
    <row r="25" spans="1:7" ht="30" x14ac:dyDescent="0.25">
      <c r="A25" s="7" t="s">
        <v>58</v>
      </c>
      <c r="B25" s="9" t="s">
        <v>55</v>
      </c>
      <c r="C25" s="3" t="s">
        <v>57</v>
      </c>
      <c r="D25" s="19">
        <v>4</v>
      </c>
      <c r="E25" s="8">
        <f>D25*260.07</f>
        <v>1040.28</v>
      </c>
    </row>
    <row r="26" spans="1:7" s="30" customFormat="1" ht="30" x14ac:dyDescent="0.25">
      <c r="A26" s="26" t="s">
        <v>59</v>
      </c>
      <c r="B26" s="9" t="s">
        <v>56</v>
      </c>
      <c r="C26" s="28" t="s">
        <v>30</v>
      </c>
      <c r="D26" s="28"/>
      <c r="E26" s="29">
        <v>41056.620000000003</v>
      </c>
    </row>
    <row r="27" spans="1:7" x14ac:dyDescent="0.25">
      <c r="A27" s="7"/>
      <c r="B27" s="9"/>
      <c r="C27" s="3"/>
      <c r="D27" s="3"/>
      <c r="E27" s="8"/>
    </row>
    <row r="28" spans="1:7" x14ac:dyDescent="0.25">
      <c r="A28" s="10" t="s">
        <v>31</v>
      </c>
      <c r="B28" s="11"/>
      <c r="C28" s="12"/>
      <c r="D28" s="12"/>
      <c r="E28" s="13">
        <f>SUM(E22:E27)</f>
        <v>58596.603999999999</v>
      </c>
    </row>
    <row r="29" spans="1:7" s="14" customFormat="1" x14ac:dyDescent="0.25">
      <c r="A29" s="2"/>
      <c r="B29" s="2"/>
      <c r="C29" s="2"/>
      <c r="D29" s="2"/>
      <c r="E29" s="2"/>
    </row>
    <row r="30" spans="1:7" ht="34.9" customHeight="1" x14ac:dyDescent="0.25">
      <c r="A30" s="43" t="s">
        <v>60</v>
      </c>
      <c r="B30" s="43"/>
      <c r="C30" s="43"/>
      <c r="D30" s="43"/>
      <c r="E30" s="43"/>
    </row>
    <row r="31" spans="1:7" ht="29.45" customHeight="1" x14ac:dyDescent="0.25">
      <c r="A31" s="44" t="s">
        <v>21</v>
      </c>
      <c r="B31" s="44"/>
      <c r="C31" s="44"/>
      <c r="D31" s="44"/>
      <c r="E31" s="44"/>
    </row>
    <row r="32" spans="1:7" ht="13.15" customHeight="1" x14ac:dyDescent="0.25">
      <c r="A32" s="44" t="s">
        <v>20</v>
      </c>
      <c r="B32" s="44"/>
      <c r="C32" s="44"/>
      <c r="D32" s="44"/>
      <c r="E32" s="44"/>
    </row>
    <row r="33" spans="1:5" ht="33.75" customHeight="1" x14ac:dyDescent="0.25">
      <c r="A33" s="44" t="s">
        <v>32</v>
      </c>
      <c r="B33" s="44"/>
      <c r="C33" s="44"/>
      <c r="D33" s="44"/>
      <c r="E33" s="44"/>
    </row>
    <row r="34" spans="1:5" ht="28.5" customHeight="1" x14ac:dyDescent="0.25">
      <c r="A34" s="44" t="s">
        <v>18</v>
      </c>
      <c r="B34" s="44"/>
      <c r="C34" s="44"/>
      <c r="D34" s="44"/>
      <c r="E34" s="44"/>
    </row>
    <row r="35" spans="1:5" x14ac:dyDescent="0.25">
      <c r="A35" s="45" t="s">
        <v>5</v>
      </c>
      <c r="B35" s="45"/>
      <c r="C35" s="45"/>
      <c r="D35" s="45"/>
      <c r="E35" s="45"/>
    </row>
    <row r="36" spans="1:5" x14ac:dyDescent="0.25">
      <c r="A36" s="44" t="s">
        <v>18</v>
      </c>
      <c r="B36" s="44"/>
      <c r="C36" s="44"/>
      <c r="D36" s="44"/>
      <c r="E36" s="44"/>
    </row>
    <row r="37" spans="1:5" x14ac:dyDescent="0.25">
      <c r="A37" s="46" t="s">
        <v>46</v>
      </c>
      <c r="B37" s="46"/>
      <c r="C37" s="46"/>
      <c r="D37" s="46"/>
      <c r="E37" s="46"/>
    </row>
    <row r="38" spans="1:5" x14ac:dyDescent="0.25">
      <c r="B38" s="41" t="s">
        <v>19</v>
      </c>
      <c r="C38" s="41"/>
      <c r="D38" s="41"/>
      <c r="E38" s="6" t="s">
        <v>6</v>
      </c>
    </row>
    <row r="39" spans="1:5" x14ac:dyDescent="0.25">
      <c r="A39" s="32"/>
      <c r="B39" s="32"/>
      <c r="C39" s="32"/>
      <c r="D39" s="32"/>
      <c r="E39" s="32"/>
    </row>
    <row r="40" spans="1:5" x14ac:dyDescent="0.25">
      <c r="A40" s="46" t="s">
        <v>33</v>
      </c>
      <c r="B40" s="46"/>
      <c r="C40" s="46"/>
      <c r="D40" s="46"/>
      <c r="E40" s="46"/>
    </row>
    <row r="41" spans="1:5" x14ac:dyDescent="0.25">
      <c r="B41" s="41" t="s">
        <v>19</v>
      </c>
      <c r="C41" s="41"/>
      <c r="D41" s="41"/>
      <c r="E41" s="6" t="s">
        <v>6</v>
      </c>
    </row>
    <row r="44" spans="1:5" x14ac:dyDescent="0.25">
      <c r="A44" s="2" t="s">
        <v>37</v>
      </c>
    </row>
    <row r="45" spans="1:5" x14ac:dyDescent="0.25">
      <c r="A45" s="14" t="s">
        <v>34</v>
      </c>
    </row>
    <row r="46" spans="1:5" x14ac:dyDescent="0.25">
      <c r="A46" s="2" t="s">
        <v>41</v>
      </c>
      <c r="B46" s="15">
        <f>'1кв'!B49</f>
        <v>62335.766000000003</v>
      </c>
    </row>
    <row r="47" spans="1:5" ht="17.25" customHeight="1" x14ac:dyDescent="0.25">
      <c r="A47" s="31" t="s">
        <v>44</v>
      </c>
      <c r="B47" s="16"/>
    </row>
    <row r="48" spans="1:5" x14ac:dyDescent="0.25">
      <c r="A48" s="2" t="s">
        <v>35</v>
      </c>
      <c r="B48" s="17">
        <v>24652.959999999999</v>
      </c>
    </row>
    <row r="49" spans="1:2" ht="30" x14ac:dyDescent="0.25">
      <c r="A49" s="31" t="s">
        <v>38</v>
      </c>
      <c r="B49" s="17">
        <f>E28</f>
        <v>58596.603999999999</v>
      </c>
    </row>
    <row r="50" spans="1:2" x14ac:dyDescent="0.25">
      <c r="A50" s="14" t="s">
        <v>36</v>
      </c>
      <c r="B50" s="15">
        <f>B46+B48-B49</f>
        <v>28392.121999999996</v>
      </c>
    </row>
  </sheetData>
  <mergeCells count="29">
    <mergeCell ref="A36:E36"/>
    <mergeCell ref="A37:E37"/>
    <mergeCell ref="B38:D38"/>
    <mergeCell ref="A40:E40"/>
    <mergeCell ref="B41:D41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2.2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61</v>
      </c>
      <c r="B3" s="54"/>
      <c r="C3" s="54"/>
      <c r="D3" s="54"/>
      <c r="E3" s="54"/>
    </row>
    <row r="4" spans="1:5" s="1" customFormat="1" ht="15.75" x14ac:dyDescent="0.25">
      <c r="A4" s="5" t="s">
        <v>13</v>
      </c>
      <c r="B4" s="20"/>
      <c r="C4" s="20"/>
      <c r="D4" s="25"/>
      <c r="E4" s="24" t="s">
        <v>62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55" t="s">
        <v>24</v>
      </c>
      <c r="B7" s="55"/>
      <c r="C7" s="55"/>
      <c r="D7" s="55"/>
      <c r="E7" s="55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4" t="s">
        <v>25</v>
      </c>
      <c r="B9" s="44"/>
      <c r="C9" s="44"/>
      <c r="D9" s="44"/>
      <c r="E9" s="44"/>
    </row>
    <row r="10" spans="1:5" ht="25.5" customHeight="1" x14ac:dyDescent="0.25">
      <c r="A10" s="48" t="s">
        <v>14</v>
      </c>
      <c r="B10" s="49"/>
      <c r="C10" s="49"/>
      <c r="D10" s="49"/>
      <c r="E10" s="49"/>
    </row>
    <row r="11" spans="1:5" ht="29.25" customHeight="1" x14ac:dyDescent="0.25">
      <c r="A11" s="44" t="s">
        <v>26</v>
      </c>
      <c r="B11" s="44"/>
      <c r="C11" s="44"/>
      <c r="D11" s="44"/>
      <c r="E11" s="44"/>
    </row>
    <row r="12" spans="1:5" x14ac:dyDescent="0.25">
      <c r="A12" s="47" t="s">
        <v>15</v>
      </c>
      <c r="B12" s="50"/>
      <c r="C12" s="50"/>
      <c r="D12" s="50"/>
      <c r="E12" s="50"/>
    </row>
    <row r="13" spans="1:5" x14ac:dyDescent="0.25">
      <c r="A13" s="44" t="s">
        <v>22</v>
      </c>
      <c r="B13" s="44"/>
      <c r="C13" s="44"/>
      <c r="D13" s="44"/>
      <c r="E13" s="44"/>
    </row>
    <row r="14" spans="1:5" ht="11.2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4" t="s">
        <v>45</v>
      </c>
      <c r="B15" s="44"/>
      <c r="C15" s="44"/>
      <c r="D15" s="44"/>
      <c r="E15" s="44"/>
    </row>
    <row r="16" spans="1:5" ht="10.5" customHeight="1" x14ac:dyDescent="0.25">
      <c r="A16" s="47" t="s">
        <v>16</v>
      </c>
      <c r="B16" s="50"/>
      <c r="C16" s="50"/>
      <c r="D16" s="50"/>
      <c r="E16" s="50"/>
    </row>
    <row r="17" spans="1:7" ht="30.75" customHeight="1" x14ac:dyDescent="0.25">
      <c r="A17" s="44" t="s">
        <v>17</v>
      </c>
      <c r="B17" s="44"/>
      <c r="C17" s="44"/>
      <c r="D17" s="44"/>
      <c r="E17" s="44"/>
    </row>
    <row r="18" spans="1:7" ht="63.75" customHeight="1" x14ac:dyDescent="0.25">
      <c r="A18" s="44" t="s">
        <v>27</v>
      </c>
      <c r="B18" s="44"/>
      <c r="C18" s="44"/>
      <c r="D18" s="44"/>
      <c r="E18" s="44"/>
    </row>
    <row r="19" spans="1:7" ht="42.75" customHeight="1" x14ac:dyDescent="0.25">
      <c r="A19" s="42" t="s">
        <v>28</v>
      </c>
      <c r="B19" s="42"/>
      <c r="C19" s="42"/>
      <c r="D19" s="42"/>
      <c r="E19" s="42"/>
    </row>
    <row r="20" spans="1:7" x14ac:dyDescent="0.25">
      <c r="A20" s="42"/>
      <c r="B20" s="42"/>
      <c r="C20" s="42"/>
      <c r="D20" s="42"/>
      <c r="E20" s="42"/>
      <c r="F20" s="2">
        <v>374.9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42</v>
      </c>
      <c r="C22" s="3" t="s">
        <v>4</v>
      </c>
      <c r="D22" s="3">
        <v>10.38</v>
      </c>
      <c r="E22" s="8">
        <f>D22*F20*G20</f>
        <v>11674.386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5263.5959999999995</v>
      </c>
    </row>
    <row r="24" spans="1:7" x14ac:dyDescent="0.25">
      <c r="A24" s="7" t="s">
        <v>29</v>
      </c>
      <c r="B24" s="9" t="s">
        <v>63</v>
      </c>
      <c r="C24" s="3" t="s">
        <v>30</v>
      </c>
      <c r="D24" s="19"/>
      <c r="E24" s="8">
        <v>266.63</v>
      </c>
    </row>
    <row r="25" spans="1:7" x14ac:dyDescent="0.25">
      <c r="A25" s="7"/>
      <c r="B25" s="9"/>
      <c r="C25" s="3"/>
      <c r="D25" s="3"/>
      <c r="E25" s="8"/>
    </row>
    <row r="26" spans="1:7" x14ac:dyDescent="0.25">
      <c r="A26" s="10" t="s">
        <v>31</v>
      </c>
      <c r="B26" s="11"/>
      <c r="C26" s="12"/>
      <c r="D26" s="12"/>
      <c r="E26" s="13">
        <f>SUM(E22:E25)</f>
        <v>17204.612000000001</v>
      </c>
    </row>
    <row r="27" spans="1:7" s="14" customFormat="1" x14ac:dyDescent="0.25">
      <c r="A27" s="2"/>
      <c r="B27" s="2"/>
      <c r="C27" s="2"/>
      <c r="D27" s="2"/>
      <c r="E27" s="2"/>
    </row>
    <row r="28" spans="1:7" ht="34.9" customHeight="1" x14ac:dyDescent="0.25">
      <c r="A28" s="43" t="s">
        <v>64</v>
      </c>
      <c r="B28" s="43"/>
      <c r="C28" s="43"/>
      <c r="D28" s="43"/>
      <c r="E28" s="43"/>
    </row>
    <row r="29" spans="1:7" ht="29.45" customHeight="1" x14ac:dyDescent="0.25">
      <c r="A29" s="44" t="s">
        <v>21</v>
      </c>
      <c r="B29" s="44"/>
      <c r="C29" s="44"/>
      <c r="D29" s="44"/>
      <c r="E29" s="44"/>
    </row>
    <row r="30" spans="1:7" ht="13.15" customHeight="1" x14ac:dyDescent="0.25">
      <c r="A30" s="44" t="s">
        <v>20</v>
      </c>
      <c r="B30" s="44"/>
      <c r="C30" s="44"/>
      <c r="D30" s="44"/>
      <c r="E30" s="44"/>
    </row>
    <row r="31" spans="1:7" ht="33.75" customHeight="1" x14ac:dyDescent="0.25">
      <c r="A31" s="44" t="s">
        <v>32</v>
      </c>
      <c r="B31" s="44"/>
      <c r="C31" s="44"/>
      <c r="D31" s="44"/>
      <c r="E31" s="44"/>
    </row>
    <row r="32" spans="1:7" ht="28.5" customHeight="1" x14ac:dyDescent="0.25">
      <c r="A32" s="44" t="s">
        <v>18</v>
      </c>
      <c r="B32" s="44"/>
      <c r="C32" s="44"/>
      <c r="D32" s="44"/>
      <c r="E32" s="44"/>
    </row>
    <row r="33" spans="1:5" x14ac:dyDescent="0.25">
      <c r="A33" s="45" t="s">
        <v>5</v>
      </c>
      <c r="B33" s="45"/>
      <c r="C33" s="45"/>
      <c r="D33" s="45"/>
      <c r="E33" s="45"/>
    </row>
    <row r="34" spans="1:5" x14ac:dyDescent="0.25">
      <c r="A34" s="44" t="s">
        <v>18</v>
      </c>
      <c r="B34" s="44"/>
      <c r="C34" s="44"/>
      <c r="D34" s="44"/>
      <c r="E34" s="44"/>
    </row>
    <row r="35" spans="1:5" x14ac:dyDescent="0.25">
      <c r="A35" s="46" t="s">
        <v>46</v>
      </c>
      <c r="B35" s="46"/>
      <c r="C35" s="46"/>
      <c r="D35" s="46"/>
      <c r="E35" s="46"/>
    </row>
    <row r="36" spans="1:5" x14ac:dyDescent="0.25">
      <c r="B36" s="41" t="s">
        <v>19</v>
      </c>
      <c r="C36" s="41"/>
      <c r="D36" s="41"/>
      <c r="E36" s="6" t="s">
        <v>6</v>
      </c>
    </row>
    <row r="37" spans="1:5" x14ac:dyDescent="0.25">
      <c r="A37" s="35"/>
      <c r="B37" s="35"/>
      <c r="C37" s="35"/>
      <c r="D37" s="35"/>
      <c r="E37" s="35"/>
    </row>
    <row r="38" spans="1:5" x14ac:dyDescent="0.25">
      <c r="A38" s="46" t="s">
        <v>33</v>
      </c>
      <c r="B38" s="46"/>
      <c r="C38" s="46"/>
      <c r="D38" s="46"/>
      <c r="E38" s="46"/>
    </row>
    <row r="39" spans="1:5" x14ac:dyDescent="0.25">
      <c r="B39" s="41" t="s">
        <v>19</v>
      </c>
      <c r="C39" s="41"/>
      <c r="D39" s="41"/>
      <c r="E39" s="6" t="s">
        <v>6</v>
      </c>
    </row>
    <row r="42" spans="1:5" x14ac:dyDescent="0.25">
      <c r="A42" s="37" t="s">
        <v>37</v>
      </c>
    </row>
    <row r="43" spans="1:5" x14ac:dyDescent="0.25">
      <c r="A43" s="14" t="s">
        <v>34</v>
      </c>
    </row>
    <row r="44" spans="1:5" x14ac:dyDescent="0.25">
      <c r="A44" s="2" t="s">
        <v>41</v>
      </c>
      <c r="B44" s="15">
        <f>'2кв'!B50</f>
        <v>28392.121999999996</v>
      </c>
    </row>
    <row r="45" spans="1:5" ht="17.25" customHeight="1" x14ac:dyDescent="0.25">
      <c r="A45" s="34" t="s">
        <v>65</v>
      </c>
      <c r="B45" s="16"/>
    </row>
    <row r="46" spans="1:5" x14ac:dyDescent="0.25">
      <c r="A46" s="2" t="s">
        <v>35</v>
      </c>
      <c r="B46" s="17">
        <v>28245.58</v>
      </c>
    </row>
    <row r="47" spans="1:5" ht="30" x14ac:dyDescent="0.25">
      <c r="A47" s="34" t="s">
        <v>38</v>
      </c>
      <c r="B47" s="17">
        <f>E26</f>
        <v>17204.612000000001</v>
      </c>
    </row>
    <row r="48" spans="1:5" x14ac:dyDescent="0.25">
      <c r="A48" s="14" t="s">
        <v>36</v>
      </c>
      <c r="B48" s="15">
        <f>B44+B46-B47</f>
        <v>39433.089999999997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31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2.2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66</v>
      </c>
      <c r="B3" s="54"/>
      <c r="C3" s="54"/>
      <c r="D3" s="54"/>
      <c r="E3" s="54"/>
    </row>
    <row r="4" spans="1:5" s="1" customFormat="1" ht="15.75" x14ac:dyDescent="0.25">
      <c r="A4" s="5" t="s">
        <v>13</v>
      </c>
      <c r="B4" s="20"/>
      <c r="C4" s="20"/>
      <c r="D4" s="25"/>
      <c r="E4" s="24" t="s">
        <v>67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55" t="s">
        <v>24</v>
      </c>
      <c r="B7" s="55"/>
      <c r="C7" s="55"/>
      <c r="D7" s="55"/>
      <c r="E7" s="55"/>
    </row>
    <row r="8" spans="1:5" x14ac:dyDescent="0.25">
      <c r="A8" s="47" t="s">
        <v>1</v>
      </c>
      <c r="B8" s="47"/>
      <c r="C8" s="47"/>
      <c r="D8" s="47"/>
      <c r="E8" s="47"/>
    </row>
    <row r="9" spans="1:5" x14ac:dyDescent="0.25">
      <c r="A9" s="44" t="s">
        <v>25</v>
      </c>
      <c r="B9" s="44"/>
      <c r="C9" s="44"/>
      <c r="D9" s="44"/>
      <c r="E9" s="44"/>
    </row>
    <row r="10" spans="1:5" ht="25.5" customHeight="1" x14ac:dyDescent="0.25">
      <c r="A10" s="48" t="s">
        <v>14</v>
      </c>
      <c r="B10" s="49"/>
      <c r="C10" s="49"/>
      <c r="D10" s="49"/>
      <c r="E10" s="49"/>
    </row>
    <row r="11" spans="1:5" ht="29.25" customHeight="1" x14ac:dyDescent="0.25">
      <c r="A11" s="44" t="s">
        <v>26</v>
      </c>
      <c r="B11" s="44"/>
      <c r="C11" s="44"/>
      <c r="D11" s="44"/>
      <c r="E11" s="44"/>
    </row>
    <row r="12" spans="1:5" x14ac:dyDescent="0.25">
      <c r="A12" s="47" t="s">
        <v>15</v>
      </c>
      <c r="B12" s="50"/>
      <c r="C12" s="50"/>
      <c r="D12" s="50"/>
      <c r="E12" s="50"/>
    </row>
    <row r="13" spans="1:5" x14ac:dyDescent="0.25">
      <c r="A13" s="44" t="s">
        <v>22</v>
      </c>
      <c r="B13" s="44"/>
      <c r="C13" s="44"/>
      <c r="D13" s="44"/>
      <c r="E13" s="44"/>
    </row>
    <row r="14" spans="1:5" ht="11.25" customHeight="1" x14ac:dyDescent="0.25">
      <c r="A14" s="47" t="s">
        <v>2</v>
      </c>
      <c r="B14" s="50"/>
      <c r="C14" s="50"/>
      <c r="D14" s="50"/>
      <c r="E14" s="50"/>
    </row>
    <row r="15" spans="1:5" x14ac:dyDescent="0.25">
      <c r="A15" s="44" t="s">
        <v>45</v>
      </c>
      <c r="B15" s="44"/>
      <c r="C15" s="44"/>
      <c r="D15" s="44"/>
      <c r="E15" s="44"/>
    </row>
    <row r="16" spans="1:5" ht="10.5" customHeight="1" x14ac:dyDescent="0.25">
      <c r="A16" s="47" t="s">
        <v>16</v>
      </c>
      <c r="B16" s="50"/>
      <c r="C16" s="50"/>
      <c r="D16" s="50"/>
      <c r="E16" s="50"/>
    </row>
    <row r="17" spans="1:7" ht="30.75" customHeight="1" x14ac:dyDescent="0.25">
      <c r="A17" s="44" t="s">
        <v>17</v>
      </c>
      <c r="B17" s="44"/>
      <c r="C17" s="44"/>
      <c r="D17" s="44"/>
      <c r="E17" s="44"/>
    </row>
    <row r="18" spans="1:7" ht="63.75" customHeight="1" x14ac:dyDescent="0.25">
      <c r="A18" s="44" t="s">
        <v>27</v>
      </c>
      <c r="B18" s="44"/>
      <c r="C18" s="44"/>
      <c r="D18" s="44"/>
      <c r="E18" s="44"/>
    </row>
    <row r="19" spans="1:7" ht="42.75" customHeight="1" x14ac:dyDescent="0.25">
      <c r="A19" s="42" t="s">
        <v>28</v>
      </c>
      <c r="B19" s="42"/>
      <c r="C19" s="42"/>
      <c r="D19" s="42"/>
      <c r="E19" s="42"/>
    </row>
    <row r="20" spans="1:7" x14ac:dyDescent="0.25">
      <c r="A20" s="42"/>
      <c r="B20" s="42"/>
      <c r="C20" s="42"/>
      <c r="D20" s="42"/>
      <c r="E20" s="42"/>
      <c r="F20" s="2">
        <v>374.9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42</v>
      </c>
      <c r="C22" s="3" t="s">
        <v>4</v>
      </c>
      <c r="D22" s="3">
        <v>10.38</v>
      </c>
      <c r="E22" s="8">
        <f>D22*F20*G20</f>
        <v>11674.386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5263.5959999999995</v>
      </c>
    </row>
    <row r="24" spans="1:7" x14ac:dyDescent="0.25">
      <c r="A24" s="7" t="s">
        <v>29</v>
      </c>
      <c r="B24" s="9" t="s">
        <v>68</v>
      </c>
      <c r="C24" s="3" t="s">
        <v>30</v>
      </c>
      <c r="D24" s="19"/>
      <c r="E24" s="8">
        <v>0</v>
      </c>
    </row>
    <row r="25" spans="1:7" x14ac:dyDescent="0.25">
      <c r="A25" s="7"/>
      <c r="B25" s="9"/>
      <c r="C25" s="3"/>
      <c r="D25" s="3"/>
      <c r="E25" s="8"/>
    </row>
    <row r="26" spans="1:7" x14ac:dyDescent="0.25">
      <c r="A26" s="10" t="s">
        <v>31</v>
      </c>
      <c r="B26" s="11"/>
      <c r="C26" s="12"/>
      <c r="D26" s="12"/>
      <c r="E26" s="13">
        <f>SUM(E22:E25)</f>
        <v>16937.982</v>
      </c>
    </row>
    <row r="27" spans="1:7" s="14" customFormat="1" x14ac:dyDescent="0.25">
      <c r="A27" s="2"/>
      <c r="B27" s="2"/>
      <c r="C27" s="2"/>
      <c r="D27" s="2"/>
      <c r="E27" s="2"/>
    </row>
    <row r="28" spans="1:7" ht="34.9" customHeight="1" x14ac:dyDescent="0.25">
      <c r="A28" s="43" t="s">
        <v>69</v>
      </c>
      <c r="B28" s="43"/>
      <c r="C28" s="43"/>
      <c r="D28" s="43"/>
      <c r="E28" s="43"/>
    </row>
    <row r="29" spans="1:7" ht="29.45" customHeight="1" x14ac:dyDescent="0.25">
      <c r="A29" s="44" t="s">
        <v>21</v>
      </c>
      <c r="B29" s="44"/>
      <c r="C29" s="44"/>
      <c r="D29" s="44"/>
      <c r="E29" s="44"/>
    </row>
    <row r="30" spans="1:7" ht="13.15" customHeight="1" x14ac:dyDescent="0.25">
      <c r="A30" s="44" t="s">
        <v>20</v>
      </c>
      <c r="B30" s="44"/>
      <c r="C30" s="44"/>
      <c r="D30" s="44"/>
      <c r="E30" s="44"/>
    </row>
    <row r="31" spans="1:7" ht="33.75" customHeight="1" x14ac:dyDescent="0.25">
      <c r="A31" s="44" t="s">
        <v>32</v>
      </c>
      <c r="B31" s="44"/>
      <c r="C31" s="44"/>
      <c r="D31" s="44"/>
      <c r="E31" s="44"/>
    </row>
    <row r="32" spans="1:7" ht="28.5" customHeight="1" x14ac:dyDescent="0.25">
      <c r="A32" s="44" t="s">
        <v>18</v>
      </c>
      <c r="B32" s="44"/>
      <c r="C32" s="44"/>
      <c r="D32" s="44"/>
      <c r="E32" s="44"/>
    </row>
    <row r="33" spans="1:5" x14ac:dyDescent="0.25">
      <c r="A33" s="45" t="s">
        <v>5</v>
      </c>
      <c r="B33" s="45"/>
      <c r="C33" s="45"/>
      <c r="D33" s="45"/>
      <c r="E33" s="45"/>
    </row>
    <row r="34" spans="1:5" x14ac:dyDescent="0.25">
      <c r="A34" s="44" t="s">
        <v>18</v>
      </c>
      <c r="B34" s="44"/>
      <c r="C34" s="44"/>
      <c r="D34" s="44"/>
      <c r="E34" s="44"/>
    </row>
    <row r="35" spans="1:5" x14ac:dyDescent="0.25">
      <c r="A35" s="46" t="s">
        <v>46</v>
      </c>
      <c r="B35" s="46"/>
      <c r="C35" s="46"/>
      <c r="D35" s="46"/>
      <c r="E35" s="46"/>
    </row>
    <row r="36" spans="1:5" x14ac:dyDescent="0.25">
      <c r="B36" s="41" t="s">
        <v>19</v>
      </c>
      <c r="C36" s="41"/>
      <c r="D36" s="41"/>
      <c r="E36" s="6" t="s">
        <v>6</v>
      </c>
    </row>
    <row r="37" spans="1:5" x14ac:dyDescent="0.25">
      <c r="A37" s="39"/>
      <c r="B37" s="39"/>
      <c r="C37" s="39"/>
      <c r="D37" s="39"/>
      <c r="E37" s="39"/>
    </row>
    <row r="38" spans="1:5" x14ac:dyDescent="0.25">
      <c r="A38" s="46" t="s">
        <v>33</v>
      </c>
      <c r="B38" s="46"/>
      <c r="C38" s="46"/>
      <c r="D38" s="46"/>
      <c r="E38" s="46"/>
    </row>
    <row r="39" spans="1:5" x14ac:dyDescent="0.25">
      <c r="B39" s="41" t="s">
        <v>19</v>
      </c>
      <c r="C39" s="41"/>
      <c r="D39" s="41"/>
      <c r="E39" s="6" t="s">
        <v>6</v>
      </c>
    </row>
    <row r="42" spans="1:5" x14ac:dyDescent="0.25">
      <c r="A42" s="37" t="s">
        <v>37</v>
      </c>
    </row>
    <row r="43" spans="1:5" x14ac:dyDescent="0.25">
      <c r="A43" s="14" t="s">
        <v>34</v>
      </c>
    </row>
    <row r="44" spans="1:5" x14ac:dyDescent="0.25">
      <c r="A44" s="2" t="s">
        <v>41</v>
      </c>
      <c r="B44" s="15">
        <f>'3кв'!B48</f>
        <v>39433.089999999997</v>
      </c>
    </row>
    <row r="45" spans="1:5" ht="17.25" customHeight="1" x14ac:dyDescent="0.25">
      <c r="A45" s="38" t="s">
        <v>65</v>
      </c>
      <c r="B45" s="16"/>
    </row>
    <row r="46" spans="1:5" x14ac:dyDescent="0.25">
      <c r="A46" s="2" t="s">
        <v>35</v>
      </c>
      <c r="B46" s="17">
        <v>27723.93</v>
      </c>
    </row>
    <row r="47" spans="1:5" ht="30" x14ac:dyDescent="0.25">
      <c r="A47" s="38" t="s">
        <v>38</v>
      </c>
      <c r="B47" s="17">
        <f>E26</f>
        <v>16937.982</v>
      </c>
    </row>
    <row r="48" spans="1:5" x14ac:dyDescent="0.25">
      <c r="A48" s="14" t="s">
        <v>36</v>
      </c>
      <c r="B48" s="15">
        <f>B44+B46-B47</f>
        <v>50219.037999999986</v>
      </c>
    </row>
  </sheetData>
  <mergeCells count="29">
    <mergeCell ref="A34:E34"/>
    <mergeCell ref="A35:E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7" zoomScaleSheetLayoutView="100" workbookViewId="0">
      <selection activeCell="B17" sqref="B17"/>
    </sheetView>
  </sheetViews>
  <sheetFormatPr defaultRowHeight="15" x14ac:dyDescent="0.25"/>
  <cols>
    <col min="1" max="1" width="10.5703125" customWidth="1"/>
    <col min="2" max="2" width="65.425781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6" t="s">
        <v>70</v>
      </c>
      <c r="B1" s="56"/>
      <c r="C1" s="56"/>
      <c r="D1" s="57"/>
    </row>
    <row r="2" spans="1:5" ht="15.75" x14ac:dyDescent="0.25">
      <c r="A2" s="58" t="s">
        <v>71</v>
      </c>
      <c r="B2" s="58"/>
      <c r="C2" s="58"/>
      <c r="D2" s="16"/>
    </row>
    <row r="3" spans="1:5" ht="15.75" x14ac:dyDescent="0.25">
      <c r="A3" s="58" t="s">
        <v>72</v>
      </c>
      <c r="B3" s="58"/>
      <c r="C3" s="58"/>
      <c r="D3" s="16"/>
    </row>
    <row r="4" spans="1:5" ht="15.75" x14ac:dyDescent="0.25">
      <c r="A4" s="56" t="s">
        <v>92</v>
      </c>
      <c r="B4" s="56"/>
      <c r="C4" s="56"/>
      <c r="D4" s="57"/>
    </row>
    <row r="5" spans="1:5" ht="15.75" x14ac:dyDescent="0.25">
      <c r="A5" s="59"/>
      <c r="B5" s="59"/>
      <c r="C5" s="59"/>
      <c r="D5" s="1"/>
    </row>
    <row r="6" spans="1:5" ht="15.75" x14ac:dyDescent="0.25">
      <c r="A6" s="16"/>
      <c r="B6" s="60" t="s">
        <v>73</v>
      </c>
      <c r="C6" s="61">
        <f>'1кв'!B45</f>
        <v>52626.12</v>
      </c>
      <c r="D6" s="62"/>
    </row>
    <row r="7" spans="1:5" ht="15.75" x14ac:dyDescent="0.25">
      <c r="A7" s="63" t="s">
        <v>74</v>
      </c>
      <c r="B7" s="60" t="s">
        <v>93</v>
      </c>
      <c r="C7" s="61"/>
      <c r="D7" s="62"/>
    </row>
    <row r="8" spans="1:5" ht="15.75" x14ac:dyDescent="0.25">
      <c r="B8" s="64" t="s">
        <v>75</v>
      </c>
      <c r="C8" s="65">
        <f>'1кв'!B47+'2кв'!B48+'3кв'!B46+'4кв'!B46</f>
        <v>106434.41</v>
      </c>
      <c r="D8" s="66"/>
    </row>
    <row r="9" spans="1:5" ht="15.75" x14ac:dyDescent="0.25">
      <c r="A9" s="20"/>
      <c r="B9" s="64" t="s">
        <v>76</v>
      </c>
      <c r="C9" s="67">
        <f>SUM(C8:C8)</f>
        <v>106434.41</v>
      </c>
      <c r="D9" s="62"/>
    </row>
    <row r="10" spans="1:5" ht="15.75" x14ac:dyDescent="0.25">
      <c r="A10" s="1"/>
      <c r="B10" s="68"/>
      <c r="C10" s="68"/>
      <c r="D10" s="69"/>
    </row>
    <row r="11" spans="1:5" ht="15.75" x14ac:dyDescent="0.25">
      <c r="A11" s="70" t="s">
        <v>77</v>
      </c>
      <c r="B11" s="18" t="s">
        <v>43</v>
      </c>
      <c r="C11" s="65">
        <f>'1кв'!E22+'2кв'!E22+'3кв'!E22+'4кв'!E22</f>
        <v>45077.975999999995</v>
      </c>
      <c r="D11" s="69"/>
    </row>
    <row r="12" spans="1:5" ht="15.75" x14ac:dyDescent="0.25">
      <c r="A12" s="70"/>
      <c r="B12" s="18" t="s">
        <v>39</v>
      </c>
      <c r="C12" s="65">
        <f>'1кв'!E23+'2кв'!E23+'3кв'!E23+'4кв'!E23</f>
        <v>20334.576000000001</v>
      </c>
      <c r="D12" s="69"/>
    </row>
    <row r="13" spans="1:5" ht="15.75" x14ac:dyDescent="0.25">
      <c r="A13" s="1"/>
      <c r="B13" s="18" t="s">
        <v>29</v>
      </c>
      <c r="C13" s="65">
        <f>'1кв'!E24+'2кв'!E24+'3кв'!E24+'4кв'!E24</f>
        <v>998.04</v>
      </c>
      <c r="D13" s="69"/>
      <c r="E13" s="71"/>
    </row>
    <row r="14" spans="1:5" ht="15.75" x14ac:dyDescent="0.25">
      <c r="A14" s="70"/>
      <c r="B14" s="18" t="s">
        <v>94</v>
      </c>
      <c r="C14" s="65">
        <f>'2кв'!E25</f>
        <v>1040.28</v>
      </c>
      <c r="D14" s="69"/>
    </row>
    <row r="15" spans="1:5" ht="15.75" x14ac:dyDescent="0.25">
      <c r="A15" s="70"/>
      <c r="B15" s="18" t="s">
        <v>78</v>
      </c>
      <c r="C15" s="65">
        <f>SUM(C16:C19)</f>
        <v>41390.620000000003</v>
      </c>
      <c r="D15" s="69"/>
    </row>
    <row r="16" spans="1:5" ht="15.75" x14ac:dyDescent="0.25">
      <c r="A16" s="70"/>
      <c r="B16" s="18" t="s">
        <v>79</v>
      </c>
      <c r="C16" s="65"/>
      <c r="D16" s="69"/>
    </row>
    <row r="17" spans="1:5" ht="31.5" x14ac:dyDescent="0.25">
      <c r="A17" s="70"/>
      <c r="B17" s="18" t="s">
        <v>80</v>
      </c>
      <c r="C17" s="65">
        <f>'1кв'!E25</f>
        <v>334</v>
      </c>
      <c r="D17" s="69"/>
    </row>
    <row r="18" spans="1:5" ht="15.75" x14ac:dyDescent="0.25">
      <c r="A18" s="70"/>
      <c r="B18" s="18" t="s">
        <v>95</v>
      </c>
      <c r="C18" s="65">
        <f>'2кв'!E26</f>
        <v>41056.620000000003</v>
      </c>
      <c r="D18" s="69"/>
    </row>
    <row r="19" spans="1:5" ht="15.75" x14ac:dyDescent="0.25">
      <c r="A19" s="70"/>
      <c r="B19" s="72"/>
      <c r="C19" s="65"/>
      <c r="D19" s="69"/>
    </row>
    <row r="20" spans="1:5" ht="15.75" x14ac:dyDescent="0.25">
      <c r="A20" s="1"/>
      <c r="B20" s="73" t="s">
        <v>81</v>
      </c>
      <c r="C20" s="67">
        <f>SUM(C11:C15)</f>
        <v>108841.492</v>
      </c>
      <c r="D20" s="69"/>
      <c r="E20" s="71"/>
    </row>
    <row r="21" spans="1:5" ht="15.75" x14ac:dyDescent="0.25">
      <c r="A21" s="1"/>
      <c r="B21" s="74" t="s">
        <v>82</v>
      </c>
      <c r="C21" s="67">
        <f>C6+C9-C20</f>
        <v>50219.038</v>
      </c>
      <c r="D21" s="69"/>
    </row>
    <row r="22" spans="1:5" ht="15.75" x14ac:dyDescent="0.25">
      <c r="A22" s="1"/>
      <c r="B22" s="63"/>
      <c r="C22" s="63"/>
      <c r="D22" s="69"/>
    </row>
    <row r="23" spans="1:5" ht="15.75" x14ac:dyDescent="0.25">
      <c r="A23" s="1"/>
      <c r="B23" s="75" t="s">
        <v>83</v>
      </c>
      <c r="C23" s="75"/>
      <c r="D23" s="69"/>
    </row>
    <row r="24" spans="1:5" ht="15.75" x14ac:dyDescent="0.25">
      <c r="A24" s="1"/>
      <c r="B24" s="75" t="s">
        <v>84</v>
      </c>
      <c r="C24" s="76">
        <v>8603.98</v>
      </c>
      <c r="D24" s="69"/>
    </row>
    <row r="25" spans="1:5" ht="15.75" x14ac:dyDescent="0.25">
      <c r="A25" s="1"/>
      <c r="B25" s="77" t="s">
        <v>85</v>
      </c>
      <c r="C25" s="78">
        <v>9241.31</v>
      </c>
      <c r="D25" s="69"/>
    </row>
    <row r="26" spans="1:5" ht="15.75" x14ac:dyDescent="0.25">
      <c r="A26" s="1"/>
      <c r="B26" s="75" t="s">
        <v>86</v>
      </c>
      <c r="C26" s="79">
        <f>C25-C24</f>
        <v>637.32999999999993</v>
      </c>
      <c r="D26" s="69"/>
    </row>
    <row r="27" spans="1:5" ht="15.75" x14ac:dyDescent="0.25">
      <c r="A27" s="1"/>
      <c r="B27" s="63"/>
      <c r="C27" s="63"/>
      <c r="D27" s="69"/>
    </row>
    <row r="28" spans="1:5" ht="15.75" x14ac:dyDescent="0.25">
      <c r="A28" s="1"/>
      <c r="B28" s="63"/>
      <c r="C28" s="63"/>
      <c r="D28" s="69"/>
    </row>
    <row r="29" spans="1:5" ht="15.75" x14ac:dyDescent="0.25">
      <c r="A29" s="1"/>
      <c r="B29" s="63"/>
      <c r="C29" s="63"/>
      <c r="D29" s="69"/>
    </row>
    <row r="30" spans="1:5" ht="15.75" x14ac:dyDescent="0.25">
      <c r="A30" s="1"/>
      <c r="B30" s="63"/>
      <c r="C30" s="63"/>
      <c r="D30" s="69"/>
    </row>
    <row r="31" spans="1:5" ht="15.75" x14ac:dyDescent="0.25">
      <c r="A31" s="1" t="s">
        <v>87</v>
      </c>
      <c r="B31" s="63" t="s">
        <v>88</v>
      </c>
      <c r="C31" s="63"/>
      <c r="D31" s="69"/>
    </row>
    <row r="32" spans="1:5" ht="15.75" x14ac:dyDescent="0.25">
      <c r="A32" s="1"/>
      <c r="B32" s="63" t="s">
        <v>89</v>
      </c>
      <c r="C32" s="63"/>
      <c r="D32" s="69"/>
    </row>
    <row r="33" spans="1:4" ht="15.75" x14ac:dyDescent="0.25">
      <c r="A33" s="1"/>
      <c r="B33" s="63" t="s">
        <v>90</v>
      </c>
      <c r="C33" s="63"/>
      <c r="D33" s="69"/>
    </row>
    <row r="34" spans="1:4" ht="15.75" x14ac:dyDescent="0.25">
      <c r="A34" s="1"/>
      <c r="B34" s="63"/>
      <c r="C34" s="63"/>
      <c r="D34" s="69"/>
    </row>
    <row r="35" spans="1:4" ht="15.75" x14ac:dyDescent="0.25">
      <c r="A35" s="1"/>
      <c r="B35" s="63"/>
      <c r="C35" s="63"/>
      <c r="D35" s="69"/>
    </row>
    <row r="36" spans="1:4" ht="15.75" x14ac:dyDescent="0.25">
      <c r="A36" s="1"/>
      <c r="B36" s="63" t="s">
        <v>91</v>
      </c>
      <c r="C36" s="63"/>
      <c r="D36" s="69"/>
    </row>
    <row r="37" spans="1:4" ht="15.75" x14ac:dyDescent="0.25">
      <c r="A37" s="1"/>
      <c r="B37" s="63"/>
      <c r="C37" s="63"/>
      <c r="D37" s="69"/>
    </row>
    <row r="38" spans="1:4" ht="15.75" x14ac:dyDescent="0.25">
      <c r="A38" s="1"/>
      <c r="B38" s="63"/>
      <c r="C38" s="63"/>
      <c r="D38" s="69"/>
    </row>
    <row r="39" spans="1:4" ht="15.75" x14ac:dyDescent="0.25">
      <c r="A39" s="1"/>
      <c r="B39" s="63"/>
      <c r="C39" s="63"/>
      <c r="D39" s="69"/>
    </row>
    <row r="40" spans="1:4" ht="15.75" x14ac:dyDescent="0.25">
      <c r="A40" s="1"/>
      <c r="B40" s="63"/>
      <c r="C40" s="63"/>
      <c r="D40" s="69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2025-02-19T11:32:56Z</dcterms:modified>
</cp:coreProperties>
</file>